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Tomáš Carba\Desktop\"/>
    </mc:Choice>
  </mc:AlternateContent>
  <xr:revisionPtr revIDLastSave="0" documentId="13_ncr:1_{B6FD5D41-7D6D-4998-86BA-686C53784B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J8" i="1"/>
  <c r="K8" i="1" s="1"/>
  <c r="G8" i="1"/>
  <c r="H8" i="1" s="1"/>
  <c r="J7" i="1"/>
  <c r="K7" i="1" s="1"/>
  <c r="F7" i="1"/>
  <c r="K6" i="1"/>
  <c r="J6" i="1"/>
  <c r="F6" i="1"/>
  <c r="J5" i="1"/>
  <c r="K5" i="1" s="1"/>
  <c r="F5" i="1"/>
  <c r="J4" i="1"/>
  <c r="K4" i="1" s="1"/>
  <c r="F4" i="1"/>
  <c r="G4" i="1" s="1"/>
  <c r="H4" i="1" s="1"/>
  <c r="J3" i="1"/>
  <c r="K3" i="1" s="1"/>
  <c r="G3" i="1"/>
  <c r="F3" i="1"/>
  <c r="G7" i="1" l="1"/>
  <c r="H7" i="1" s="1"/>
  <c r="F10" i="1"/>
  <c r="M8" i="1"/>
  <c r="L8" i="1"/>
  <c r="L7" i="1"/>
  <c r="M7" i="1"/>
  <c r="K10" i="1"/>
  <c r="M3" i="1"/>
  <c r="L3" i="1"/>
  <c r="M5" i="1"/>
  <c r="L5" i="1"/>
  <c r="L4" i="1"/>
  <c r="M4" i="1"/>
  <c r="G6" i="1"/>
  <c r="H6" i="1" s="1"/>
  <c r="L6" i="1"/>
  <c r="G5" i="1"/>
  <c r="J10" i="1"/>
  <c r="H3" i="1"/>
  <c r="G10" i="1" l="1"/>
  <c r="M6" i="1"/>
  <c r="L10" i="1"/>
  <c r="H5" i="1"/>
  <c r="H10" i="1" s="1"/>
</calcChain>
</file>

<file path=xl/sharedStrings.xml><?xml version="1.0" encoding="utf-8"?>
<sst xmlns="http://schemas.openxmlformats.org/spreadsheetml/2006/main" count="28" uniqueCount="21">
  <si>
    <t>Služba</t>
  </si>
  <si>
    <t>Platná sazba DPH</t>
  </si>
  <si>
    <t>Rok 2023</t>
  </si>
  <si>
    <r>
      <rPr>
        <b/>
        <sz val="10"/>
        <color indexed="8"/>
        <rFont val="Arial"/>
      </rPr>
      <t xml:space="preserve">Rok 2024 
</t>
    </r>
    <r>
      <rPr>
        <sz val="10"/>
        <color indexed="8"/>
        <rFont val="Arial"/>
      </rPr>
      <t>(jen 10% inflace navýšení cen)</t>
    </r>
  </si>
  <si>
    <t>Sazba DPH (2024)</t>
  </si>
  <si>
    <r>
      <rPr>
        <b/>
        <sz val="10"/>
        <color indexed="8"/>
        <rFont val="Arial"/>
      </rPr>
      <t xml:space="preserve">Rok 2024 
</t>
    </r>
    <r>
      <rPr>
        <sz val="10"/>
        <color indexed="8"/>
        <rFont val="Arial"/>
      </rPr>
      <t>(změna DPH + 10% inflace navýšení cen)</t>
    </r>
  </si>
  <si>
    <t>Částka bez DPH</t>
  </si>
  <si>
    <t>DPH</t>
  </si>
  <si>
    <t>Částka s DPH</t>
  </si>
  <si>
    <t>Topení</t>
  </si>
  <si>
    <t>Ohřev TUV</t>
  </si>
  <si>
    <t>Spotřeba teplé vody</t>
  </si>
  <si>
    <t>Spotřeba studené vody</t>
  </si>
  <si>
    <t>Úklid společných prostor</t>
  </si>
  <si>
    <t>Poplatek za TKO</t>
  </si>
  <si>
    <t>Daň z nemovitosti</t>
  </si>
  <si>
    <t>200–800 Kč</t>
  </si>
  <si>
    <t>Celkem</t>
  </si>
  <si>
    <t>x</t>
  </si>
  <si>
    <t>1519−2219 Kč</t>
  </si>
  <si>
    <t>Rok 2024 - nominální 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</si>
</sst>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2" x14ac:knownFonts="1">
    <font>
      <sz val="10"/>
      <color indexed="8"/>
      <name val="Arial"/>
    </font>
    <font>
      <b/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2">
    <xf numFmtId="0" fontId="0" fillId="0" borderId="0" xfId="0"/>
    <xf numFmtId="0" fontId="0" fillId="0" borderId="0" xfId="0" applyNumberFormat="1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left"/>
    </xf>
    <xf numFmtId="9" fontId="0" fillId="0" borderId="10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1" xfId="0" applyNumberFormat="1" applyBorder="1"/>
    <xf numFmtId="164" fontId="0" fillId="0" borderId="10" xfId="0" applyNumberFormat="1" applyBorder="1"/>
    <xf numFmtId="9" fontId="0" fillId="0" borderId="13" xfId="0" applyNumberFormat="1" applyBorder="1" applyAlignment="1">
      <alignment horizontal="center"/>
    </xf>
    <xf numFmtId="164" fontId="0" fillId="0" borderId="13" xfId="0" applyNumberFormat="1" applyBorder="1"/>
    <xf numFmtId="49" fontId="0" fillId="0" borderId="13" xfId="0" applyNumberFormat="1" applyBorder="1" applyAlignment="1">
      <alignment horizontal="right"/>
    </xf>
    <xf numFmtId="49" fontId="1" fillId="2" borderId="14" xfId="0" applyNumberFormat="1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/>
    </xf>
    <xf numFmtId="164" fontId="1" fillId="3" borderId="16" xfId="0" applyNumberFormat="1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vertical="center"/>
    </xf>
    <xf numFmtId="49" fontId="1" fillId="4" borderId="17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vertical="center"/>
    </xf>
    <xf numFmtId="164" fontId="1" fillId="4" borderId="16" xfId="0" applyNumberFormat="1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3" xfId="0" applyBorder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9CC2E5"/>
      <rgbColor rgb="FFFFD965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showGridLines="0" tabSelected="1" workbookViewId="0">
      <selection activeCell="H5" sqref="H5"/>
    </sheetView>
  </sheetViews>
  <sheetFormatPr defaultColWidth="8.85546875" defaultRowHeight="12.75" customHeight="1" x14ac:dyDescent="0.2"/>
  <cols>
    <col min="1" max="1" width="25.28515625" style="1" customWidth="1"/>
    <col min="2" max="2" width="8.7109375" style="1" customWidth="1"/>
    <col min="3" max="8" width="10.85546875" style="1" customWidth="1"/>
    <col min="9" max="9" width="8.7109375" style="1" customWidth="1"/>
    <col min="10" max="12" width="10.85546875" style="1" customWidth="1"/>
    <col min="13" max="13" width="17" style="1" customWidth="1"/>
    <col min="14" max="14" width="8.85546875" style="1" customWidth="1"/>
    <col min="15" max="16384" width="8.85546875" style="1"/>
  </cols>
  <sheetData>
    <row r="1" spans="1:13" ht="24.95" customHeight="1" x14ac:dyDescent="0.2">
      <c r="A1" s="39" t="s">
        <v>0</v>
      </c>
      <c r="B1" s="41" t="s">
        <v>1</v>
      </c>
      <c r="C1" s="39" t="s">
        <v>2</v>
      </c>
      <c r="D1" s="43"/>
      <c r="E1" s="44"/>
      <c r="F1" s="33" t="s">
        <v>3</v>
      </c>
      <c r="G1" s="34"/>
      <c r="H1" s="35"/>
      <c r="I1" s="45" t="s">
        <v>4</v>
      </c>
      <c r="J1" s="36" t="s">
        <v>5</v>
      </c>
      <c r="K1" s="37"/>
      <c r="L1" s="38"/>
      <c r="M1" s="2" t="s">
        <v>20</v>
      </c>
    </row>
    <row r="2" spans="1:13" ht="25.5" customHeight="1" x14ac:dyDescent="0.2">
      <c r="A2" s="40"/>
      <c r="B2" s="42"/>
      <c r="C2" s="3" t="s">
        <v>6</v>
      </c>
      <c r="D2" s="4" t="s">
        <v>7</v>
      </c>
      <c r="E2" s="5" t="s">
        <v>8</v>
      </c>
      <c r="F2" s="6" t="s">
        <v>6</v>
      </c>
      <c r="G2" s="7" t="s">
        <v>7</v>
      </c>
      <c r="H2" s="8" t="s">
        <v>8</v>
      </c>
      <c r="I2" s="46"/>
      <c r="J2" s="9" t="s">
        <v>6</v>
      </c>
      <c r="K2" s="10" t="s">
        <v>7</v>
      </c>
      <c r="L2" s="11" t="s">
        <v>8</v>
      </c>
      <c r="M2" s="12"/>
    </row>
    <row r="3" spans="1:13" ht="13.7" customHeight="1" x14ac:dyDescent="0.2">
      <c r="A3" s="13" t="s">
        <v>9</v>
      </c>
      <c r="B3" s="14">
        <v>0.1</v>
      </c>
      <c r="C3" s="15">
        <v>30343.599999999999</v>
      </c>
      <c r="D3" s="16">
        <v>3034.36</v>
      </c>
      <c r="E3" s="17">
        <v>33377.96</v>
      </c>
      <c r="F3" s="15">
        <f>C3*1.1</f>
        <v>33377.96</v>
      </c>
      <c r="G3" s="16">
        <f t="shared" ref="G3:G8" si="0">F3*B3</f>
        <v>3337.7960000000003</v>
      </c>
      <c r="H3" s="17">
        <f t="shared" ref="H3:H8" si="1">F3+G3</f>
        <v>36715.756000000001</v>
      </c>
      <c r="I3" s="18">
        <v>0.12</v>
      </c>
      <c r="J3" s="15">
        <f t="shared" ref="J3:J8" si="2">C3*1.1</f>
        <v>33377.96</v>
      </c>
      <c r="K3" s="16">
        <f t="shared" ref="K3:K8" si="3">J3*I3</f>
        <v>4005.3552</v>
      </c>
      <c r="L3" s="17">
        <f t="shared" ref="L3:L8" si="4">K3+J3</f>
        <v>37383.315199999997</v>
      </c>
      <c r="M3" s="19">
        <f t="shared" ref="M3:M8" si="5">K3-G3</f>
        <v>667.55919999999969</v>
      </c>
    </row>
    <row r="4" spans="1:13" ht="13.7" customHeight="1" x14ac:dyDescent="0.2">
      <c r="A4" s="13" t="s">
        <v>10</v>
      </c>
      <c r="B4" s="14">
        <v>0.1</v>
      </c>
      <c r="C4" s="15">
        <v>11643.76</v>
      </c>
      <c r="D4" s="16">
        <v>1164.3800000000001</v>
      </c>
      <c r="E4" s="17">
        <v>12808.13</v>
      </c>
      <c r="F4" s="15">
        <f>C4*1.1</f>
        <v>12808.136</v>
      </c>
      <c r="G4" s="16">
        <f t="shared" si="0"/>
        <v>1280.8136000000002</v>
      </c>
      <c r="H4" s="17">
        <f t="shared" si="1"/>
        <v>14088.9496</v>
      </c>
      <c r="I4" s="18">
        <v>0.12</v>
      </c>
      <c r="J4" s="15">
        <f t="shared" si="2"/>
        <v>12808.136</v>
      </c>
      <c r="K4" s="16">
        <f t="shared" si="3"/>
        <v>1536.97632</v>
      </c>
      <c r="L4" s="17">
        <f t="shared" si="4"/>
        <v>14345.11232</v>
      </c>
      <c r="M4" s="19">
        <f t="shared" si="5"/>
        <v>256.16271999999981</v>
      </c>
    </row>
    <row r="5" spans="1:13" ht="13.7" customHeight="1" x14ac:dyDescent="0.2">
      <c r="A5" s="13" t="s">
        <v>11</v>
      </c>
      <c r="B5" s="14">
        <v>0.1</v>
      </c>
      <c r="C5" s="15">
        <v>2962.98</v>
      </c>
      <c r="D5" s="16">
        <v>296.3</v>
      </c>
      <c r="E5" s="17">
        <v>3259.28</v>
      </c>
      <c r="F5" s="15">
        <f>C5*1.1</f>
        <v>3259.2780000000002</v>
      </c>
      <c r="G5" s="16">
        <f t="shared" si="0"/>
        <v>325.92780000000005</v>
      </c>
      <c r="H5" s="17">
        <f t="shared" si="1"/>
        <v>3585.2058000000002</v>
      </c>
      <c r="I5" s="18">
        <v>0.12</v>
      </c>
      <c r="J5" s="15">
        <f t="shared" si="2"/>
        <v>3259.2780000000002</v>
      </c>
      <c r="K5" s="16">
        <f t="shared" si="3"/>
        <v>391.11336</v>
      </c>
      <c r="L5" s="17">
        <f t="shared" si="4"/>
        <v>3650.3913600000001</v>
      </c>
      <c r="M5" s="19">
        <f t="shared" si="5"/>
        <v>65.185559999999953</v>
      </c>
    </row>
    <row r="6" spans="1:13" ht="13.7" customHeight="1" x14ac:dyDescent="0.2">
      <c r="A6" s="13" t="s">
        <v>12</v>
      </c>
      <c r="B6" s="14">
        <v>0.1</v>
      </c>
      <c r="C6" s="15">
        <v>3987</v>
      </c>
      <c r="D6" s="16">
        <v>398.7</v>
      </c>
      <c r="E6" s="17">
        <v>4385.7</v>
      </c>
      <c r="F6" s="15">
        <f>C6*1.1</f>
        <v>4385.7000000000007</v>
      </c>
      <c r="G6" s="16">
        <f t="shared" si="0"/>
        <v>438.57000000000011</v>
      </c>
      <c r="H6" s="17">
        <f t="shared" si="1"/>
        <v>4824.2700000000004</v>
      </c>
      <c r="I6" s="18">
        <v>0.12</v>
      </c>
      <c r="J6" s="15">
        <f t="shared" si="2"/>
        <v>4385.7000000000007</v>
      </c>
      <c r="K6" s="16">
        <f t="shared" si="3"/>
        <v>526.28400000000011</v>
      </c>
      <c r="L6" s="17">
        <f t="shared" si="4"/>
        <v>4911.9840000000004</v>
      </c>
      <c r="M6" s="19">
        <f t="shared" si="5"/>
        <v>87.713999999999999</v>
      </c>
    </row>
    <row r="7" spans="1:13" ht="13.7" customHeight="1" x14ac:dyDescent="0.2">
      <c r="A7" s="13" t="s">
        <v>13</v>
      </c>
      <c r="B7" s="14">
        <v>0.1</v>
      </c>
      <c r="C7" s="15">
        <v>1625.45</v>
      </c>
      <c r="D7" s="16">
        <v>162.55000000000001</v>
      </c>
      <c r="E7" s="17">
        <v>1788</v>
      </c>
      <c r="F7" s="15">
        <f>C7*1.1</f>
        <v>1787.9950000000001</v>
      </c>
      <c r="G7" s="16">
        <f t="shared" si="0"/>
        <v>178.79950000000002</v>
      </c>
      <c r="H7" s="17">
        <f t="shared" si="1"/>
        <v>1966.7945000000002</v>
      </c>
      <c r="I7" s="18">
        <v>0.21</v>
      </c>
      <c r="J7" s="15">
        <f t="shared" si="2"/>
        <v>1787.9950000000001</v>
      </c>
      <c r="K7" s="16">
        <f t="shared" si="3"/>
        <v>375.47895</v>
      </c>
      <c r="L7" s="17">
        <f t="shared" si="4"/>
        <v>2163.4739500000001</v>
      </c>
      <c r="M7" s="19">
        <f t="shared" si="5"/>
        <v>196.67944999999997</v>
      </c>
    </row>
    <row r="8" spans="1:13" ht="13.5" customHeight="1" x14ac:dyDescent="0.2">
      <c r="A8" s="13" t="s">
        <v>14</v>
      </c>
      <c r="B8" s="14">
        <v>0.15</v>
      </c>
      <c r="C8" s="15">
        <v>690</v>
      </c>
      <c r="D8" s="16">
        <v>104</v>
      </c>
      <c r="E8" s="17">
        <v>794</v>
      </c>
      <c r="F8" s="15">
        <v>759</v>
      </c>
      <c r="G8" s="16">
        <f t="shared" si="0"/>
        <v>113.85</v>
      </c>
      <c r="H8" s="17">
        <f t="shared" si="1"/>
        <v>872.85</v>
      </c>
      <c r="I8" s="18">
        <v>0.21</v>
      </c>
      <c r="J8" s="15">
        <f t="shared" si="2"/>
        <v>759.00000000000011</v>
      </c>
      <c r="K8" s="16">
        <f t="shared" si="3"/>
        <v>159.39000000000001</v>
      </c>
      <c r="L8" s="17">
        <f t="shared" si="4"/>
        <v>918.3900000000001</v>
      </c>
      <c r="M8" s="19">
        <f t="shared" si="5"/>
        <v>45.54000000000002</v>
      </c>
    </row>
    <row r="9" spans="1:13" ht="13.5" customHeight="1" x14ac:dyDescent="0.2">
      <c r="A9" s="13" t="s">
        <v>15</v>
      </c>
      <c r="B9" s="47"/>
      <c r="C9" s="48"/>
      <c r="D9" s="49"/>
      <c r="E9" s="50"/>
      <c r="F9" s="48"/>
      <c r="G9" s="49"/>
      <c r="H9" s="50"/>
      <c r="I9" s="51"/>
      <c r="J9" s="48"/>
      <c r="K9" s="49"/>
      <c r="L9" s="50"/>
      <c r="M9" s="20" t="s">
        <v>16</v>
      </c>
    </row>
    <row r="10" spans="1:13" ht="13.5" customHeight="1" thickBot="1" x14ac:dyDescent="0.25">
      <c r="A10" s="21" t="s">
        <v>17</v>
      </c>
      <c r="B10" s="22" t="s">
        <v>18</v>
      </c>
      <c r="C10" s="23">
        <f t="shared" ref="C10:H10" si="6">SUM(C3:C7)</f>
        <v>50562.79</v>
      </c>
      <c r="D10" s="24">
        <f t="shared" si="6"/>
        <v>5056.29</v>
      </c>
      <c r="E10" s="25">
        <f t="shared" si="6"/>
        <v>55619.069999999992</v>
      </c>
      <c r="F10" s="26">
        <f t="shared" si="6"/>
        <v>55619.068999999996</v>
      </c>
      <c r="G10" s="27">
        <f t="shared" si="6"/>
        <v>5561.9069000000009</v>
      </c>
      <c r="H10" s="28">
        <f t="shared" si="6"/>
        <v>61180.975900000005</v>
      </c>
      <c r="I10" s="29" t="s">
        <v>18</v>
      </c>
      <c r="J10" s="30">
        <f>SUM(J3:J7)</f>
        <v>55619.068999999996</v>
      </c>
      <c r="K10" s="31">
        <f>SUM(K3:K7)</f>
        <v>6835.2078300000003</v>
      </c>
      <c r="L10" s="31">
        <f>SUM(L3:L7)</f>
        <v>62454.276830000003</v>
      </c>
      <c r="M10" s="32" t="s">
        <v>19</v>
      </c>
    </row>
  </sheetData>
  <mergeCells count="7">
    <mergeCell ref="B9:L9"/>
    <mergeCell ref="F1:H1"/>
    <mergeCell ref="J1:L1"/>
    <mergeCell ref="A1:A2"/>
    <mergeCell ref="B1:B2"/>
    <mergeCell ref="C1:E1"/>
    <mergeCell ref="I1:I2"/>
  </mergeCells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Psí detektiv</cp:lastModifiedBy>
  <dcterms:modified xsi:type="dcterms:W3CDTF">2023-09-20T18:11:07Z</dcterms:modified>
</cp:coreProperties>
</file>